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9395" windowHeight="7785"/>
  </bookViews>
  <sheets>
    <sheet name="入札金額算定書" sheetId="7" r:id="rId1"/>
  </sheets>
  <definedNames>
    <definedName name="_xlnm.Print_Area" localSheetId="0">入札金額算定書!$A$1:$O$32</definedName>
  </definedNames>
  <calcPr calcId="162913"/>
</workbook>
</file>

<file path=xl/calcChain.xml><?xml version="1.0" encoding="utf-8"?>
<calcChain xmlns="http://schemas.openxmlformats.org/spreadsheetml/2006/main">
  <c r="J15" i="7" l="1"/>
  <c r="J14" i="7"/>
  <c r="J13" i="7"/>
  <c r="H23" i="7"/>
  <c r="H22" i="7"/>
  <c r="H21" i="7"/>
  <c r="H20" i="7"/>
  <c r="H19" i="7"/>
  <c r="H18" i="7"/>
  <c r="H17" i="7"/>
  <c r="H16" i="7"/>
  <c r="H12" i="7"/>
  <c r="N10" i="7" l="1"/>
  <c r="F12" i="7" l="1"/>
  <c r="I24" i="7"/>
  <c r="G24" i="7"/>
  <c r="J23" i="7"/>
  <c r="J22" i="7"/>
  <c r="J21" i="7"/>
  <c r="J20" i="7"/>
  <c r="J19" i="7"/>
  <c r="J18" i="7"/>
  <c r="K18" i="7" s="1"/>
  <c r="J17" i="7"/>
  <c r="J16" i="7"/>
  <c r="K16" i="7"/>
  <c r="H15" i="7"/>
  <c r="H14" i="7"/>
  <c r="H13" i="7"/>
  <c r="D13" i="7"/>
  <c r="F13" i="7" s="1"/>
  <c r="J12" i="7"/>
  <c r="K12" i="7" s="1"/>
  <c r="K14" i="7" l="1"/>
  <c r="K17" i="7"/>
  <c r="K22" i="7"/>
  <c r="K20" i="7"/>
  <c r="K21" i="7"/>
  <c r="K13" i="7"/>
  <c r="L13" i="7" s="1"/>
  <c r="K19" i="7"/>
  <c r="L12" i="7"/>
  <c r="D14" i="7"/>
  <c r="K15" i="7"/>
  <c r="K23" i="7"/>
  <c r="D15" i="7" l="1"/>
  <c r="F15" i="7" s="1"/>
  <c r="L15" i="7" s="1"/>
  <c r="F14" i="7"/>
  <c r="L14" i="7" s="1"/>
  <c r="D16" i="7" l="1"/>
  <c r="D17" i="7" l="1"/>
  <c r="F16" i="7"/>
  <c r="L16" i="7" s="1"/>
  <c r="F17" i="7" l="1"/>
  <c r="L17" i="7" s="1"/>
  <c r="D18" i="7"/>
  <c r="F18" i="7" l="1"/>
  <c r="L18" i="7" s="1"/>
  <c r="D19" i="7"/>
  <c r="F19" i="7" l="1"/>
  <c r="L19" i="7" s="1"/>
  <c r="D20" i="7"/>
  <c r="F20" i="7" l="1"/>
  <c r="L20" i="7" s="1"/>
  <c r="D21" i="7"/>
  <c r="F21" i="7" l="1"/>
  <c r="L21" i="7" s="1"/>
  <c r="D22" i="7"/>
  <c r="F22" i="7" l="1"/>
  <c r="L22" i="7" s="1"/>
  <c r="D23" i="7"/>
  <c r="F23" i="7" l="1"/>
  <c r="L23" i="7" s="1"/>
  <c r="M24" i="7" s="1"/>
  <c r="N24" i="7" s="1"/>
</calcChain>
</file>

<file path=xl/sharedStrings.xml><?xml version="1.0" encoding="utf-8"?>
<sst xmlns="http://schemas.openxmlformats.org/spreadsheetml/2006/main" count="53" uniqueCount="44">
  <si>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</si>
  <si>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</si>
  <si>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2"/>
  </si>
  <si>
    <t>２　入札金額算定書の最右列の（ア）欄、電気料金総価（税抜）の金額を入札書に記入すること。</t>
    <rPh sb="2" eb="4">
      <t>ニュウサツ</t>
    </rPh>
    <rPh sb="4" eb="6">
      <t>キンガク</t>
    </rPh>
    <rPh sb="6" eb="8">
      <t>サンテイ</t>
    </rPh>
    <rPh sb="8" eb="9">
      <t>ショ</t>
    </rPh>
    <rPh sb="10" eb="11">
      <t>サイ</t>
    </rPh>
    <rPh sb="11" eb="13">
      <t>ウレツ</t>
    </rPh>
    <rPh sb="17" eb="18">
      <t>ラン</t>
    </rPh>
    <rPh sb="19" eb="21">
      <t>デンキ</t>
    </rPh>
    <rPh sb="21" eb="23">
      <t>リョウキン</t>
    </rPh>
    <rPh sb="23" eb="24">
      <t>ソウ</t>
    </rPh>
    <rPh sb="24" eb="25">
      <t>カ</t>
    </rPh>
    <rPh sb="26" eb="27">
      <t>ゼイ</t>
    </rPh>
    <rPh sb="27" eb="28">
      <t>ヌ</t>
    </rPh>
    <rPh sb="30" eb="32">
      <t>キンガク</t>
    </rPh>
    <rPh sb="33" eb="36">
      <t>ニュウサツショ</t>
    </rPh>
    <rPh sb="37" eb="39">
      <t>キニュウ</t>
    </rPh>
    <phoneticPr fontId="2"/>
  </si>
  <si>
    <t>様式第６</t>
    <rPh sb="0" eb="2">
      <t>ヨウシキ</t>
    </rPh>
    <rPh sb="2" eb="3">
      <t>ダイ</t>
    </rPh>
    <phoneticPr fontId="1"/>
  </si>
  <si>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</si>
  <si>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</si>
  <si>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</si>
  <si>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月毎の
電気料金合計
Ｃ
（Ａ＋Ｂ）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</si>
  <si>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電気料金
総価(税込)
Ｄ
（Ｃ欄の各月
の和）</t>
    <rPh sb="0" eb="2">
      <t>デンキ</t>
    </rPh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rPh sb="16" eb="17">
      <t>ラン</t>
    </rPh>
    <rPh sb="18" eb="20">
      <t>カクツキ</t>
    </rPh>
    <rPh sb="22" eb="23">
      <t>ワ</t>
    </rPh>
    <phoneticPr fontId="1"/>
  </si>
  <si>
    <t>区分</t>
  </si>
  <si>
    <t>単位</t>
  </si>
  <si>
    <t>契約電力</t>
    <rPh sb="0" eb="2">
      <t>ケイヤク</t>
    </rPh>
    <rPh sb="2" eb="4">
      <t>デンリョク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</si>
  <si>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</si>
  <si>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小計
Ａ</t>
    <rPh sb="0" eb="1">
      <t>ショウ</t>
    </rPh>
    <phoneticPr fontId="1"/>
  </si>
  <si>
    <t>その他季</t>
    <rPh sb="2" eb="3">
      <t>タ</t>
    </rPh>
    <rPh sb="3" eb="4">
      <t>キ</t>
    </rPh>
    <phoneticPr fontId="1"/>
  </si>
  <si>
    <t>夏季</t>
    <rPh sb="0" eb="2">
      <t>カキ</t>
    </rPh>
    <phoneticPr fontId="1"/>
  </si>
  <si>
    <t>小計
Ｂ
（ｂ1＋ｂ2）</t>
    <rPh sb="0" eb="1">
      <t>ショウ</t>
    </rPh>
    <phoneticPr fontId="1"/>
  </si>
  <si>
    <t>予定使用電力量</t>
    <rPh sb="0" eb="2">
      <t>ヨテイ</t>
    </rPh>
    <rPh sb="2" eb="4">
      <t>シヨウ</t>
    </rPh>
    <rPh sb="4" eb="7">
      <t>デンリョクリョウ</t>
    </rPh>
    <phoneticPr fontId="1"/>
  </si>
  <si>
    <t>計
ｂ1</t>
    <rPh sb="0" eb="1">
      <t>ケイ</t>
    </rPh>
    <phoneticPr fontId="1"/>
  </si>
  <si>
    <t>計
ｂ2</t>
    <rPh sb="0" eb="1">
      <t>ケイ</t>
    </rPh>
    <phoneticPr fontId="1"/>
  </si>
  <si>
    <t>その他季</t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</si>
  <si>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</si>
  <si>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</si>
  <si>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</si>
  <si>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夏季</t>
  </si>
  <si>
    <t>×0.85</t>
  </si>
  <si>
    <t>合計</t>
    <rPh sb="0" eb="2">
      <t>ゴウケイ</t>
    </rPh>
    <phoneticPr fontId="1"/>
  </si>
  <si>
    <t>（kＷ）</t>
    <phoneticPr fontId="1"/>
  </si>
  <si>
    <t>（kWh）</t>
    <phoneticPr fontId="1"/>
  </si>
  <si>
    <t>（ア）</t>
    <phoneticPr fontId="7"/>
  </si>
  <si>
    <t>電力量料金
入札単価</t>
    <phoneticPr fontId="1"/>
  </si>
  <si>
    <t>基本料金入札単価</t>
    <phoneticPr fontId="1"/>
  </si>
  <si>
    <t>ひと月1kWにつき</t>
  </si>
  <si>
    <t>1kWhにつき</t>
  </si>
  <si>
    <t>入札単価（円/税込）</t>
    <phoneticPr fontId="7"/>
  </si>
  <si>
    <t>６　電力量料金入札単価には、燃料費調整単価及び再生可能エネルギー発電促進賦課金単価を含まない。</t>
    <rPh sb="7" eb="9">
      <t>ニュウサツ</t>
    </rPh>
    <phoneticPr fontId="1"/>
  </si>
  <si>
    <t>３　基本料金入札単価及び電力量料金入札単価に、１円未満の端数を含むことができる。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2" eb="14">
      <t>デンリョク</t>
    </rPh>
    <rPh sb="14" eb="15">
      <t>リョウ</t>
    </rPh>
    <rPh sb="15" eb="17">
      <t>リョウキン</t>
    </rPh>
    <rPh sb="17" eb="19">
      <t>ニュウサツ</t>
    </rPh>
    <rPh sb="19" eb="21">
      <t>タンカ</t>
    </rPh>
    <rPh sb="24" eb="25">
      <t>エン</t>
    </rPh>
    <rPh sb="25" eb="27">
      <t>ミマン</t>
    </rPh>
    <rPh sb="28" eb="30">
      <t>ハスウ</t>
    </rPh>
    <rPh sb="31" eb="32">
      <t>フク</t>
    </rPh>
    <phoneticPr fontId="1"/>
  </si>
  <si>
    <t>５　太枠内に入札単価(税込)を記入すること。</t>
    <rPh sb="6" eb="8">
      <t>ニュウサツ</t>
    </rPh>
    <rPh sb="8" eb="10">
      <t>タンカ</t>
    </rPh>
    <rPh sb="11" eb="13">
      <t>ゼイコミ</t>
    </rPh>
    <rPh sb="15" eb="17">
      <t>キニュウ</t>
    </rPh>
    <phoneticPr fontId="1"/>
  </si>
  <si>
    <t>４　料金その他の計算における合計金額の単位は、１円とし、その端数は、切り捨てる。</t>
    <rPh sb="2" eb="4">
      <t>リョウキン</t>
    </rPh>
    <rPh sb="6" eb="7">
      <t>タ</t>
    </rPh>
    <rPh sb="8" eb="10">
      <t>ケイサン</t>
    </rPh>
    <rPh sb="14" eb="16">
      <t>ゴウケイ</t>
    </rPh>
    <rPh sb="16" eb="18">
      <t>キンガク</t>
    </rPh>
    <rPh sb="19" eb="21">
      <t>タンイ</t>
    </rPh>
    <rPh sb="24" eb="25">
      <t>エン</t>
    </rPh>
    <rPh sb="30" eb="32">
      <t>ハスウ</t>
    </rPh>
    <rPh sb="34" eb="35">
      <t>キ</t>
    </rPh>
    <rPh sb="36" eb="37">
      <t>ス</t>
    </rPh>
    <phoneticPr fontId="1"/>
  </si>
  <si>
    <t>電気料金
総価(税抜）
Ｅ</t>
    <rPh sb="0" eb="2">
      <t>デンキ</t>
    </rPh>
    <rPh sb="2" eb="4">
      <t>リョウキン</t>
    </rPh>
    <rPh sb="5" eb="6">
      <t>ソウ</t>
    </rPh>
    <rPh sb="6" eb="7">
      <t>カ</t>
    </rPh>
    <rPh sb="8" eb="9">
      <t>ゼイ</t>
    </rPh>
    <rPh sb="9" eb="10">
      <t>ヌ</t>
    </rPh>
    <phoneticPr fontId="1"/>
  </si>
  <si>
    <t>消費税率</t>
    <rPh sb="0" eb="3">
      <t>ショウヒゼイ</t>
    </rPh>
    <rPh sb="3" eb="4">
      <t>リツ</t>
    </rPh>
    <phoneticPr fontId="1"/>
  </si>
  <si>
    <t>R2</t>
    <phoneticPr fontId="1"/>
  </si>
  <si>
    <t>R3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</si>
</sst>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theme="2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4">
    <xf numFmtId="0" fontId="0" fillId="0" borderId="0"/>
    <xf numFmtId="38" fontId="3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94">
    <xf numFmtId="0" fontId="0" fillId="0" borderId="0" xfId="0"/>
    <xf numFmtId="0" fontId="4" fillId="2" borderId="0" xfId="0" applyFont="1" applyFill="1" applyProtection="1"/>
    <xf numFmtId="0" fontId="8" fillId="2" borderId="0" xfId="0" applyFont="1" applyFill="1" applyProtection="1"/>
    <xf numFmtId="0" fontId="4" fillId="2" borderId="0" xfId="6" applyFont="1" applyFill="1" applyProtection="1"/>
    <xf numFmtId="0" fontId="9" fillId="2" borderId="0" xfId="0" applyFont="1" applyFill="1" applyAlignment="1" applyProtection="1">
      <alignment horizontal="left"/>
    </xf>
    <xf numFmtId="0" fontId="9" fillId="2" borderId="0" xfId="6" applyFont="1" applyFill="1" applyAlignment="1" applyProtection="1">
      <alignment horizontal="left"/>
    </xf>
    <xf numFmtId="0" fontId="9" fillId="2" borderId="0" xfId="7" applyFont="1" applyFill="1" applyAlignment="1" applyProtection="1">
      <alignment horizontal="left"/>
    </xf>
    <xf numFmtId="0" fontId="4" fillId="2" borderId="7" xfId="6" applyFont="1" applyFill="1" applyBorder="1" applyAlignment="1" applyProtection="1">
      <alignment horizontal="center" vertical="center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center" vertical="center"/>
    </xf>
    <xf numFmtId="0" fontId="4" fillId="2" borderId="12" xfId="6" applyFont="1" applyFill="1" applyBorder="1" applyAlignment="1" applyProtection="1">
      <alignment horizontal="right"/>
    </xf>
    <xf numFmtId="0" fontId="4" fillId="2" borderId="14" xfId="6" applyFont="1" applyFill="1" applyBorder="1" applyAlignment="1" applyProtection="1">
      <alignment horizontal="right"/>
    </xf>
    <xf numFmtId="0" fontId="4" fillId="2" borderId="13" xfId="6" applyFont="1" applyFill="1" applyBorder="1" applyAlignment="1" applyProtection="1">
      <alignment horizontal="right"/>
    </xf>
    <xf numFmtId="0" fontId="4" fillId="2" borderId="10" xfId="6" applyFont="1" applyFill="1" applyBorder="1" applyAlignment="1" applyProtection="1">
      <alignment horizontal="center" vertical="center"/>
    </xf>
    <xf numFmtId="0" fontId="9" fillId="2" borderId="3" xfId="6" applyFont="1" applyFill="1" applyBorder="1" applyAlignment="1" applyProtection="1">
      <alignment horizontal="center"/>
    </xf>
    <xf numFmtId="38" fontId="4" fillId="2" borderId="1" xfId="9" applyFont="1" applyFill="1" applyBorder="1" applyAlignment="1" applyProtection="1">
      <alignment horizontal="right"/>
    </xf>
    <xf numFmtId="0" fontId="4" fillId="0" borderId="4" xfId="6" applyFont="1" applyBorder="1" applyAlignment="1" applyProtection="1">
      <alignment horizontal="center" vertical="center"/>
    </xf>
    <xf numFmtId="0" fontId="4" fillId="0" borderId="10" xfId="6" applyFont="1" applyBorder="1" applyAlignment="1" applyProtection="1">
      <alignment horizontal="center" vertical="center"/>
    </xf>
    <xf numFmtId="38" fontId="4" fillId="2" borderId="5" xfId="9" applyFont="1" applyFill="1" applyBorder="1" applyAlignment="1" applyProtection="1">
      <alignment horizontal="right"/>
    </xf>
    <xf numFmtId="0" fontId="11" fillId="2" borderId="0" xfId="6" applyFont="1" applyFill="1" applyProtection="1"/>
    <xf numFmtId="0" fontId="4" fillId="2" borderId="27" xfId="6" applyFont="1" applyFill="1" applyBorder="1" applyAlignment="1" applyProtection="1">
      <alignment horizontal="center" vertical="center"/>
    </xf>
    <xf numFmtId="0" fontId="4" fillId="2" borderId="28" xfId="6" applyFont="1" applyFill="1" applyBorder="1" applyAlignment="1" applyProtection="1"/>
    <xf numFmtId="38" fontId="4" fillId="2" borderId="29" xfId="9" applyFont="1" applyFill="1" applyBorder="1" applyAlignment="1" applyProtection="1">
      <alignment horizontal="center"/>
    </xf>
    <xf numFmtId="38" fontId="8" fillId="2" borderId="28" xfId="9" applyFont="1" applyFill="1" applyBorder="1" applyProtection="1"/>
    <xf numFmtId="38" fontId="8" fillId="2" borderId="31" xfId="9" applyFont="1" applyFill="1" applyBorder="1" applyAlignment="1" applyProtection="1">
      <alignment horizontal="right"/>
    </xf>
    <xf numFmtId="0" fontId="8" fillId="2" borderId="0" xfId="6" applyFont="1" applyFill="1" applyProtection="1"/>
    <xf numFmtId="40" fontId="12" fillId="2" borderId="0" xfId="1" applyNumberFormat="1" applyFont="1" applyFill="1" applyProtection="1"/>
    <xf numFmtId="38" fontId="12" fillId="2" borderId="0" xfId="0" applyNumberFormat="1" applyFont="1" applyFill="1" applyProtection="1"/>
    <xf numFmtId="0" fontId="4" fillId="2" borderId="22" xfId="6" applyFont="1" applyFill="1" applyBorder="1" applyAlignment="1" applyProtection="1">
      <alignment horizont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4" xfId="6" applyFont="1" applyFill="1" applyBorder="1" applyAlignment="1" applyProtection="1">
      <alignment horizontal="center" wrapText="1"/>
    </xf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24" xfId="6" applyFont="1" applyFill="1" applyBorder="1" applyAlignment="1" applyProtection="1">
      <alignment horizontal="right"/>
    </xf>
    <xf numFmtId="0" fontId="4" fillId="2" borderId="19" xfId="6" applyFont="1" applyFill="1" applyBorder="1" applyAlignment="1" applyProtection="1">
      <alignment horizontal="right"/>
    </xf>
    <xf numFmtId="38" fontId="4" fillId="2" borderId="32" xfId="9" applyFont="1" applyFill="1" applyBorder="1" applyAlignment="1" applyProtection="1">
      <alignment horizontal="center"/>
    </xf>
    <xf numFmtId="38" fontId="4" fillId="2" borderId="6" xfId="9" applyFont="1" applyFill="1" applyBorder="1" applyAlignment="1" applyProtection="1">
      <alignment horizontal="right"/>
    </xf>
    <xf numFmtId="38" fontId="4" fillId="2" borderId="3" xfId="9" applyFont="1" applyFill="1" applyBorder="1" applyAlignment="1" applyProtection="1">
      <alignment horizontal="right"/>
    </xf>
    <xf numFmtId="38" fontId="4" fillId="2" borderId="22" xfId="9" applyFont="1" applyFill="1" applyBorder="1" applyAlignment="1" applyProtection="1">
      <alignment horizontal="right"/>
    </xf>
    <xf numFmtId="38" fontId="4" fillId="2" borderId="4" xfId="9" applyFont="1" applyFill="1" applyBorder="1" applyAlignment="1" applyProtection="1">
      <alignment horizontal="right"/>
    </xf>
    <xf numFmtId="38" fontId="4" fillId="2" borderId="2" xfId="6" applyNumberFormat="1" applyFont="1" applyFill="1" applyBorder="1" applyAlignment="1" applyProtection="1">
      <alignment horizontal="right" shrinkToFit="1"/>
    </xf>
    <xf numFmtId="38" fontId="4" fillId="2" borderId="30" xfId="9" applyFont="1" applyFill="1" applyBorder="1" applyAlignment="1" applyProtection="1">
      <alignment horizontal="right"/>
    </xf>
    <xf numFmtId="38" fontId="4" fillId="2" borderId="32" xfId="9" applyFont="1" applyFill="1" applyBorder="1" applyAlignment="1" applyProtection="1">
      <alignment horizontal="right"/>
    </xf>
    <xf numFmtId="38" fontId="4" fillId="2" borderId="33" xfId="9" applyFont="1" applyFill="1" applyBorder="1" applyAlignment="1" applyProtection="1">
      <alignment horizontal="right"/>
    </xf>
    <xf numFmtId="38" fontId="4" fillId="2" borderId="31" xfId="9" applyFont="1" applyFill="1" applyBorder="1" applyAlignment="1" applyProtection="1">
      <alignment horizontal="right" shrinkToFit="1"/>
    </xf>
    <xf numFmtId="0" fontId="6" fillId="0" borderId="1" xfId="8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left" vertical="center" wrapText="1"/>
    </xf>
    <xf numFmtId="0" fontId="6" fillId="0" borderId="3" xfId="8" applyFont="1" applyBorder="1" applyAlignment="1" applyProtection="1">
      <alignment horizontal="left" vertical="center" wrapText="1"/>
    </xf>
    <xf numFmtId="0" fontId="10" fillId="0" borderId="3" xfId="8" applyFont="1" applyBorder="1" applyAlignment="1" applyProtection="1">
      <alignment horizontal="left" vertical="center" wrapText="1"/>
    </xf>
    <xf numFmtId="0" fontId="4" fillId="0" borderId="15" xfId="8" applyFont="1" applyBorder="1" applyAlignment="1" applyProtection="1">
      <alignment horizontal="right" vertical="center" wrapText="1"/>
      <protection locked="0"/>
    </xf>
    <xf numFmtId="0" fontId="4" fillId="0" borderId="34" xfId="8" applyFont="1" applyBorder="1" applyAlignment="1" applyProtection="1">
      <alignment horizontal="right" vertical="center" wrapText="1"/>
      <protection locked="0"/>
    </xf>
    <xf numFmtId="9" fontId="4" fillId="2" borderId="19" xfId="6" applyNumberFormat="1" applyFont="1" applyFill="1" applyBorder="1" applyProtection="1"/>
    <xf numFmtId="0" fontId="3" fillId="2" borderId="0" xfId="6" applyFont="1" applyFill="1" applyAlignment="1" applyProtection="1">
      <alignment horizontal="right"/>
    </xf>
    <xf numFmtId="0" fontId="4" fillId="2" borderId="1" xfId="9" applyNumberFormat="1" applyFont="1" applyFill="1" applyBorder="1" applyAlignment="1" applyProtection="1">
      <alignment horizontal="right" shrinkToFit="1"/>
    </xf>
    <xf numFmtId="0" fontId="4" fillId="2" borderId="5" xfId="9" applyNumberFormat="1" applyFont="1" applyFill="1" applyBorder="1" applyAlignment="1" applyProtection="1">
      <alignment horizontal="right" shrinkToFit="1"/>
    </xf>
    <xf numFmtId="0" fontId="4" fillId="2" borderId="3" xfId="9" applyNumberFormat="1" applyFont="1" applyFill="1" applyBorder="1" applyAlignment="1" applyProtection="1">
      <alignment horizontal="right" shrinkToFit="1"/>
    </xf>
    <xf numFmtId="0" fontId="4" fillId="2" borderId="4" xfId="9" applyNumberFormat="1" applyFont="1" applyFill="1" applyBorder="1" applyAlignment="1" applyProtection="1">
      <alignment horizontal="right" shrinkToFit="1"/>
    </xf>
    <xf numFmtId="0" fontId="4" fillId="2" borderId="17" xfId="9" applyNumberFormat="1" applyFont="1" applyFill="1" applyBorder="1" applyAlignment="1" applyProtection="1">
      <alignment horizontal="right" shrinkToFit="1"/>
    </xf>
    <xf numFmtId="0" fontId="0" fillId="2" borderId="10" xfId="6" applyFont="1" applyFill="1" applyBorder="1" applyAlignment="1" applyProtection="1">
      <alignment horizontal="center" vertical="center" wrapText="1"/>
    </xf>
    <xf numFmtId="9" fontId="3" fillId="2" borderId="0" xfId="6" applyNumberFormat="1" applyFont="1" applyFill="1" applyAlignment="1" applyProtection="1">
      <alignment horizontal="left"/>
    </xf>
    <xf numFmtId="0" fontId="13" fillId="2" borderId="0" xfId="6" applyFont="1" applyFill="1" applyProtection="1"/>
    <xf numFmtId="0" fontId="13" fillId="2" borderId="0" xfId="0" applyFont="1" applyFill="1" applyProtection="1"/>
    <xf numFmtId="0" fontId="6" fillId="0" borderId="3" xfId="8" applyFont="1" applyBorder="1" applyAlignment="1" applyProtection="1">
      <alignment horizontal="center" vertical="center" wrapText="1"/>
    </xf>
    <xf numFmtId="0" fontId="6" fillId="0" borderId="3" xfId="8" applyFont="1" applyBorder="1" applyAlignment="1" applyProtection="1">
      <alignment horizontal="left" vertical="center" wrapText="1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2" xfId="6" applyFont="1" applyFill="1" applyBorder="1" applyAlignment="1" applyProtection="1"/>
    <xf numFmtId="0" fontId="4" fillId="2" borderId="1" xfId="6" applyFont="1" applyFill="1" applyBorder="1" applyAlignment="1" applyProtection="1"/>
    <xf numFmtId="0" fontId="4" fillId="2" borderId="3" xfId="6" applyFont="1" applyFill="1" applyBorder="1" applyAlignment="1" applyProtection="1">
      <alignment horizontal="center" vertical="center"/>
    </xf>
    <xf numFmtId="0" fontId="4" fillId="2" borderId="5" xfId="6" applyFont="1" applyFill="1" applyBorder="1" applyAlignment="1" applyProtection="1">
      <alignment horizontal="center" vertical="center"/>
    </xf>
    <xf numFmtId="0" fontId="4" fillId="2" borderId="16" xfId="6" applyFont="1" applyFill="1" applyBorder="1" applyAlignment="1" applyProtection="1">
      <alignment horizontal="center" vertical="center"/>
    </xf>
    <xf numFmtId="0" fontId="4" fillId="2" borderId="21" xfId="6" applyFont="1" applyFill="1" applyBorder="1" applyAlignment="1" applyProtection="1">
      <alignment horizontal="center" vertical="center"/>
    </xf>
    <xf numFmtId="0" fontId="4" fillId="2" borderId="2" xfId="6" applyFont="1" applyFill="1" applyBorder="1" applyAlignment="1" applyProtection="1">
      <alignment horizontal="center" vertical="center"/>
    </xf>
    <xf numFmtId="0" fontId="4" fillId="2" borderId="2" xfId="6" applyFont="1" applyFill="1" applyBorder="1" applyAlignment="1" applyProtection="1">
      <alignment horizontal="center" vertical="center" wrapText="1"/>
    </xf>
    <xf numFmtId="0" fontId="4" fillId="2" borderId="11" xfId="6" applyFont="1" applyFill="1" applyBorder="1" applyAlignment="1" applyProtection="1">
      <alignment horizontal="center" vertical="center"/>
    </xf>
    <xf numFmtId="0" fontId="4" fillId="2" borderId="23" xfId="6" applyFont="1" applyFill="1" applyBorder="1" applyAlignment="1" applyProtection="1">
      <alignment horizontal="center" vertical="center"/>
    </xf>
    <xf numFmtId="0" fontId="4" fillId="2" borderId="4" xfId="6" applyFont="1" applyFill="1" applyBorder="1" applyAlignment="1" applyProtection="1">
      <alignment horizontal="center" vertical="center"/>
    </xf>
    <xf numFmtId="0" fontId="4" fillId="2" borderId="10" xfId="6" applyFont="1" applyFill="1" applyBorder="1" applyAlignment="1" applyProtection="1">
      <alignment horizontal="center" vertical="center"/>
    </xf>
    <xf numFmtId="0" fontId="4" fillId="2" borderId="7" xfId="6" applyFont="1" applyFill="1" applyBorder="1" applyAlignment="1" applyProtection="1">
      <alignment horizontal="center" vertical="center" wrapText="1"/>
    </xf>
    <xf numFmtId="0" fontId="4" fillId="2" borderId="9" xfId="6" applyFont="1" applyFill="1" applyBorder="1" applyAlignment="1" applyProtection="1">
      <alignment horizontal="center" vertical="center"/>
    </xf>
    <xf numFmtId="0" fontId="4" fillId="2" borderId="22" xfId="6" applyFont="1" applyFill="1" applyBorder="1" applyAlignment="1" applyProtection="1">
      <alignment horizontal="center" vertical="center"/>
    </xf>
    <xf numFmtId="38" fontId="6" fillId="2" borderId="4" xfId="9" applyFont="1" applyFill="1" applyBorder="1" applyAlignment="1" applyProtection="1">
      <alignment horizontal="center" vertical="center" shrinkToFit="1"/>
    </xf>
    <xf numFmtId="38" fontId="6" fillId="2" borderId="10" xfId="9" applyFont="1" applyFill="1" applyBorder="1" applyAlignment="1" applyProtection="1">
      <alignment horizontal="center" vertical="center" shrinkToFit="1"/>
    </xf>
    <xf numFmtId="38" fontId="6" fillId="2" borderId="18" xfId="9" applyFont="1" applyFill="1" applyBorder="1" applyAlignment="1" applyProtection="1">
      <alignment horizontal="center" vertical="center" shrinkToFit="1"/>
    </xf>
    <xf numFmtId="38" fontId="4" fillId="2" borderId="26" xfId="9" applyFont="1" applyFill="1" applyBorder="1" applyAlignment="1" applyProtection="1">
      <alignment horizontal="center"/>
    </xf>
    <xf numFmtId="38" fontId="4" fillId="2" borderId="25" xfId="9" applyFont="1" applyFill="1" applyBorder="1" applyAlignment="1" applyProtection="1">
      <alignment horizontal="center"/>
    </xf>
    <xf numFmtId="38" fontId="4" fillId="2" borderId="20" xfId="9" applyFont="1" applyFill="1" applyBorder="1" applyAlignment="1" applyProtection="1">
      <alignment horizontal="center"/>
    </xf>
    <xf numFmtId="38" fontId="4" fillId="2" borderId="26" xfId="9" applyNumberFormat="1" applyFont="1" applyFill="1" applyBorder="1" applyAlignment="1" applyProtection="1">
      <alignment horizontal="center"/>
    </xf>
    <xf numFmtId="38" fontId="4" fillId="2" borderId="25" xfId="9" applyNumberFormat="1" applyFont="1" applyFill="1" applyBorder="1" applyAlignment="1" applyProtection="1">
      <alignment horizontal="center"/>
    </xf>
    <xf numFmtId="38" fontId="4" fillId="2" borderId="20" xfId="9" applyNumberFormat="1" applyFont="1" applyFill="1" applyBorder="1" applyAlignment="1" applyProtection="1">
      <alignment horizontal="center"/>
    </xf>
    <xf numFmtId="0" fontId="4" fillId="2" borderId="4" xfId="6" applyFont="1" applyFill="1" applyBorder="1" applyAlignment="1" applyProtection="1">
      <alignment horizontal="center" wrapText="1"/>
    </xf>
    <xf numFmtId="0" fontId="4" fillId="2" borderId="10" xfId="6" applyFont="1" applyFill="1" applyBorder="1" applyAlignment="1" applyProtection="1">
      <alignment horizontal="center"/>
    </xf>
    <xf numFmtId="0" fontId="4" fillId="2" borderId="9" xfId="6" applyFont="1" applyFill="1" applyBorder="1" applyAlignment="1" applyProtection="1">
      <alignment horizontal="center" vertical="center" wrapText="1"/>
    </xf>
    <xf numFmtId="0" fontId="0" fillId="2" borderId="4" xfId="6" applyFont="1" applyFill="1" applyBorder="1" applyAlignment="1" applyProtection="1">
      <alignment horizontal="center" wrapText="1"/>
    </xf>
    <xf numFmtId="0" fontId="3" fillId="2" borderId="10" xfId="6" applyFont="1" applyFill="1" applyBorder="1" applyAlignment="1" applyProtection="1">
      <alignment horizontal="center" wrapText="1"/>
    </xf>
  </cellXfs>
  <cellStyles count="14">
    <cellStyle name="パーセント 2" xfId="4"/>
    <cellStyle name="桁区切り" xfId="1" builtinId="6"/>
    <cellStyle name="桁区切り 2" xfId="3"/>
    <cellStyle name="桁区切り 2 2" xfId="9"/>
    <cellStyle name="通貨 2" xfId="5"/>
    <cellStyle name="標準" xfId="0" builtinId="0"/>
    <cellStyle name="標準 2" xfId="2"/>
    <cellStyle name="標準 2 2" xfId="10"/>
    <cellStyle name="標準 2 2 2" xfId="6"/>
    <cellStyle name="標準 3" xfId="11"/>
    <cellStyle name="標準 4" xfId="7"/>
    <cellStyle name="標準 5" xfId="12"/>
    <cellStyle name="標準 6" xfId="13"/>
    <cellStyle name="標準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3"/>
  <sheetViews>
    <sheetView showGridLines="0" showZeros="0" tabSelected="1" view="pageBreakPreview" zoomScale="85" zoomScaleNormal="75" zoomScaleSheetLayoutView="85" workbookViewId="0">
      <selection activeCell="N4" sqref="N4"/>
    </sheetView>
  </sheetViews>
  <sheetFormatPr defaultRowHeight="13.5" x14ac:dyDescent="0.15"/>
  <cols>
    <col min="1" max="1" width="1.125" style="3" customWidth="1"/>
    <col min="2" max="2" width="4.75" style="3" customWidth="1"/>
    <col min="3" max="3" width="6.375" style="3" customWidth="1"/>
    <col min="4" max="5" width="10.625" style="3" customWidth="1"/>
    <col min="6" max="6" width="12.625" style="3" customWidth="1"/>
    <col min="7" max="7" width="10.625" style="3" customWidth="1"/>
    <col min="8" max="8" width="12.625" style="3" customWidth="1"/>
    <col min="9" max="9" width="10.625" style="3" customWidth="1"/>
    <col min="10" max="12" width="12.625" style="3" customWidth="1"/>
    <col min="13" max="14" width="20.625" style="3" customWidth="1"/>
    <col min="15" max="15" width="15.625" style="3" customWidth="1"/>
    <col min="16" max="16" width="10" style="3" customWidth="1"/>
    <col min="17" max="17" width="9" style="3"/>
    <col min="18" max="19" width="10.625" style="3" customWidth="1"/>
    <col min="20" max="16384" width="9" style="3"/>
  </cols>
  <sheetData>
    <row r="1" spans="2:14" ht="14.25" x14ac:dyDescent="0.15">
      <c r="B1" s="2" t="s">
        <v>4</v>
      </c>
    </row>
    <row r="2" spans="2:14" ht="18" thickBot="1" x14ac:dyDescent="0.25">
      <c r="B2" s="4" t="s">
        <v>0</v>
      </c>
      <c r="C2" s="5"/>
      <c r="D2" s="5"/>
    </row>
    <row r="3" spans="2:14" ht="18" thickTop="1" x14ac:dyDescent="0.2">
      <c r="B3" s="6"/>
      <c r="C3" s="5"/>
      <c r="D3" s="5"/>
      <c r="K3" s="62" t="s">
        <v>10</v>
      </c>
      <c r="L3" s="62"/>
      <c r="M3" s="44" t="s">
        <v>11</v>
      </c>
      <c r="N3" s="45" t="s">
        <v>35</v>
      </c>
    </row>
    <row r="4" spans="2:14" ht="17.25" x14ac:dyDescent="0.2">
      <c r="B4" s="6"/>
      <c r="C4" s="5"/>
      <c r="D4" s="5"/>
      <c r="K4" s="63" t="s">
        <v>32</v>
      </c>
      <c r="L4" s="63"/>
      <c r="M4" s="46" t="s">
        <v>33</v>
      </c>
      <c r="N4" s="49"/>
    </row>
    <row r="5" spans="2:14" ht="17.25" x14ac:dyDescent="0.2">
      <c r="B5" s="6"/>
      <c r="C5" s="5"/>
      <c r="D5" s="5"/>
      <c r="K5" s="63" t="s">
        <v>31</v>
      </c>
      <c r="L5" s="47" t="s">
        <v>25</v>
      </c>
      <c r="M5" s="46" t="s">
        <v>34</v>
      </c>
      <c r="N5" s="49"/>
    </row>
    <row r="6" spans="2:14" ht="18" thickBot="1" x14ac:dyDescent="0.25">
      <c r="B6" s="6"/>
      <c r="C6" s="5"/>
      <c r="D6" s="5"/>
      <c r="K6" s="63"/>
      <c r="L6" s="48" t="s">
        <v>21</v>
      </c>
      <c r="M6" s="46" t="s">
        <v>34</v>
      </c>
      <c r="N6" s="50"/>
    </row>
    <row r="7" spans="2:14" ht="18" thickTop="1" x14ac:dyDescent="0.2">
      <c r="B7" s="6"/>
      <c r="C7" s="5"/>
      <c r="D7" s="5"/>
    </row>
    <row r="8" spans="2:14" ht="27" customHeight="1" x14ac:dyDescent="0.15">
      <c r="B8" s="64" t="s">
        <v>5</v>
      </c>
      <c r="C8" s="65"/>
      <c r="D8" s="67" t="s">
        <v>6</v>
      </c>
      <c r="E8" s="67"/>
      <c r="F8" s="68"/>
      <c r="G8" s="69" t="s">
        <v>7</v>
      </c>
      <c r="H8" s="70"/>
      <c r="I8" s="70"/>
      <c r="J8" s="71"/>
      <c r="K8" s="7"/>
      <c r="L8" s="72" t="s">
        <v>8</v>
      </c>
      <c r="M8" s="89" t="s">
        <v>9</v>
      </c>
      <c r="N8" s="92" t="s">
        <v>40</v>
      </c>
    </row>
    <row r="9" spans="2:14" ht="25.5" customHeight="1" x14ac:dyDescent="0.15">
      <c r="B9" s="66"/>
      <c r="C9" s="65"/>
      <c r="D9" s="68" t="s">
        <v>12</v>
      </c>
      <c r="E9" s="75" t="s">
        <v>13</v>
      </c>
      <c r="F9" s="77" t="s">
        <v>14</v>
      </c>
      <c r="G9" s="79" t="s">
        <v>15</v>
      </c>
      <c r="H9" s="68"/>
      <c r="I9" s="75" t="s">
        <v>16</v>
      </c>
      <c r="J9" s="75"/>
      <c r="K9" s="91" t="s">
        <v>17</v>
      </c>
      <c r="L9" s="71"/>
      <c r="M9" s="90"/>
      <c r="N9" s="93"/>
    </row>
    <row r="10" spans="2:14" ht="30" customHeight="1" x14ac:dyDescent="0.15">
      <c r="B10" s="66"/>
      <c r="C10" s="65"/>
      <c r="D10" s="74"/>
      <c r="E10" s="76"/>
      <c r="F10" s="78"/>
      <c r="G10" s="28" t="s">
        <v>18</v>
      </c>
      <c r="H10" s="29" t="s">
        <v>19</v>
      </c>
      <c r="I10" s="30" t="s">
        <v>18</v>
      </c>
      <c r="J10" s="31" t="s">
        <v>20</v>
      </c>
      <c r="K10" s="78"/>
      <c r="L10" s="73"/>
      <c r="M10" s="90"/>
      <c r="N10" s="58" t="str">
        <f>"Ｄ－Ｄ×"&amp;N25*100&amp;"/"&amp;(1+N25)*100</f>
        <v>Ｄ－Ｄ×10/110</v>
      </c>
    </row>
    <row r="11" spans="2:14" ht="30" customHeight="1" x14ac:dyDescent="0.15">
      <c r="B11" s="8" t="s">
        <v>22</v>
      </c>
      <c r="C11" s="9" t="s">
        <v>23</v>
      </c>
      <c r="D11" s="10" t="s">
        <v>28</v>
      </c>
      <c r="E11" s="51">
        <v>1</v>
      </c>
      <c r="F11" s="10" t="s">
        <v>24</v>
      </c>
      <c r="G11" s="32" t="s">
        <v>29</v>
      </c>
      <c r="H11" s="10" t="s">
        <v>24</v>
      </c>
      <c r="I11" s="33" t="s">
        <v>29</v>
      </c>
      <c r="J11" s="33" t="s">
        <v>24</v>
      </c>
      <c r="K11" s="11" t="s">
        <v>24</v>
      </c>
      <c r="L11" s="12" t="s">
        <v>24</v>
      </c>
      <c r="M11" s="12" t="s">
        <v>24</v>
      </c>
      <c r="N11" s="12" t="s">
        <v>24</v>
      </c>
    </row>
    <row r="12" spans="2:14" ht="20.100000000000001" customHeight="1" x14ac:dyDescent="0.2">
      <c r="B12" s="13" t="s">
        <v>42</v>
      </c>
      <c r="C12" s="14">
        <v>6</v>
      </c>
      <c r="D12" s="15">
        <v>380</v>
      </c>
      <c r="E12" s="80" t="s">
        <v>26</v>
      </c>
      <c r="F12" s="53">
        <f>+D12*$N$4*0.85</f>
        <v>0</v>
      </c>
      <c r="G12" s="35">
        <v>106000</v>
      </c>
      <c r="H12" s="53">
        <f>G12*$N$6</f>
        <v>0</v>
      </c>
      <c r="I12" s="36"/>
      <c r="J12" s="55">
        <f t="shared" ref="J12:J23" si="0">I12*$N$5</f>
        <v>0</v>
      </c>
      <c r="K12" s="57">
        <f>H12+J12</f>
        <v>0</v>
      </c>
      <c r="L12" s="39">
        <f t="shared" ref="L12:L23" si="1">INT(F12+K12)</f>
        <v>0</v>
      </c>
      <c r="M12" s="83"/>
      <c r="N12" s="86" t="s">
        <v>30</v>
      </c>
    </row>
    <row r="13" spans="2:14" ht="20.100000000000001" customHeight="1" x14ac:dyDescent="0.2">
      <c r="B13" s="17"/>
      <c r="C13" s="14">
        <v>7</v>
      </c>
      <c r="D13" s="15">
        <f t="shared" ref="D13:D23" si="2">D12</f>
        <v>380</v>
      </c>
      <c r="E13" s="81"/>
      <c r="F13" s="53">
        <f t="shared" ref="F13:F23" si="3">+D13*$N$4*0.85</f>
        <v>0</v>
      </c>
      <c r="G13" s="35"/>
      <c r="H13" s="53">
        <f t="shared" ref="H13:H23" si="4">G13*$N$6</f>
        <v>0</v>
      </c>
      <c r="I13" s="36">
        <v>125000</v>
      </c>
      <c r="J13" s="55">
        <f>I13*$N$5</f>
        <v>0</v>
      </c>
      <c r="K13" s="57">
        <f t="shared" ref="K13:K20" si="5">H13+J13</f>
        <v>0</v>
      </c>
      <c r="L13" s="39">
        <f t="shared" si="1"/>
        <v>0</v>
      </c>
      <c r="M13" s="84"/>
      <c r="N13" s="87"/>
    </row>
    <row r="14" spans="2:14" ht="20.100000000000001" customHeight="1" x14ac:dyDescent="0.2">
      <c r="B14" s="17"/>
      <c r="C14" s="14">
        <v>8</v>
      </c>
      <c r="D14" s="15">
        <f t="shared" si="2"/>
        <v>380</v>
      </c>
      <c r="E14" s="81"/>
      <c r="F14" s="53">
        <f t="shared" si="3"/>
        <v>0</v>
      </c>
      <c r="G14" s="35"/>
      <c r="H14" s="53">
        <f t="shared" si="4"/>
        <v>0</v>
      </c>
      <c r="I14" s="36">
        <v>134000</v>
      </c>
      <c r="J14" s="55">
        <f t="shared" ref="J14:J15" si="6">I14*$N$5</f>
        <v>0</v>
      </c>
      <c r="K14" s="57">
        <f t="shared" si="5"/>
        <v>0</v>
      </c>
      <c r="L14" s="39">
        <f t="shared" si="1"/>
        <v>0</v>
      </c>
      <c r="M14" s="84"/>
      <c r="N14" s="87"/>
    </row>
    <row r="15" spans="2:14" ht="20.100000000000001" customHeight="1" x14ac:dyDescent="0.2">
      <c r="B15" s="17"/>
      <c r="C15" s="14">
        <v>9</v>
      </c>
      <c r="D15" s="15">
        <f t="shared" si="2"/>
        <v>380</v>
      </c>
      <c r="E15" s="81"/>
      <c r="F15" s="53">
        <f t="shared" si="3"/>
        <v>0</v>
      </c>
      <c r="G15" s="35"/>
      <c r="H15" s="53">
        <f t="shared" si="4"/>
        <v>0</v>
      </c>
      <c r="I15" s="36">
        <v>124000</v>
      </c>
      <c r="J15" s="55">
        <f t="shared" si="6"/>
        <v>0</v>
      </c>
      <c r="K15" s="57">
        <f t="shared" si="5"/>
        <v>0</v>
      </c>
      <c r="L15" s="39">
        <f t="shared" si="1"/>
        <v>0</v>
      </c>
      <c r="M15" s="84"/>
      <c r="N15" s="87"/>
    </row>
    <row r="16" spans="2:14" ht="20.100000000000001" customHeight="1" x14ac:dyDescent="0.2">
      <c r="B16" s="17"/>
      <c r="C16" s="14">
        <v>10</v>
      </c>
      <c r="D16" s="15">
        <f t="shared" si="2"/>
        <v>380</v>
      </c>
      <c r="E16" s="81"/>
      <c r="F16" s="53">
        <f t="shared" si="3"/>
        <v>0</v>
      </c>
      <c r="G16" s="35">
        <v>92000</v>
      </c>
      <c r="H16" s="53">
        <f t="shared" si="4"/>
        <v>0</v>
      </c>
      <c r="I16" s="36"/>
      <c r="J16" s="55">
        <f t="shared" si="0"/>
        <v>0</v>
      </c>
      <c r="K16" s="57">
        <f t="shared" si="5"/>
        <v>0</v>
      </c>
      <c r="L16" s="39">
        <f t="shared" si="1"/>
        <v>0</v>
      </c>
      <c r="M16" s="84"/>
      <c r="N16" s="87"/>
    </row>
    <row r="17" spans="2:17" ht="20.100000000000001" customHeight="1" x14ac:dyDescent="0.2">
      <c r="B17" s="17"/>
      <c r="C17" s="14">
        <v>11</v>
      </c>
      <c r="D17" s="18">
        <f t="shared" si="2"/>
        <v>380</v>
      </c>
      <c r="E17" s="81"/>
      <c r="F17" s="54">
        <f t="shared" si="3"/>
        <v>0</v>
      </c>
      <c r="G17" s="37">
        <v>83000</v>
      </c>
      <c r="H17" s="53">
        <f t="shared" si="4"/>
        <v>0</v>
      </c>
      <c r="I17" s="38"/>
      <c r="J17" s="56">
        <f t="shared" si="0"/>
        <v>0</v>
      </c>
      <c r="K17" s="57">
        <f t="shared" si="5"/>
        <v>0</v>
      </c>
      <c r="L17" s="39">
        <f t="shared" si="1"/>
        <v>0</v>
      </c>
      <c r="M17" s="84"/>
      <c r="N17" s="87"/>
    </row>
    <row r="18" spans="2:17" ht="20.100000000000001" customHeight="1" x14ac:dyDescent="0.2">
      <c r="B18" s="17"/>
      <c r="C18" s="14">
        <v>12</v>
      </c>
      <c r="D18" s="18">
        <f t="shared" si="2"/>
        <v>380</v>
      </c>
      <c r="E18" s="81"/>
      <c r="F18" s="54">
        <f t="shared" si="3"/>
        <v>0</v>
      </c>
      <c r="G18" s="37">
        <v>102000</v>
      </c>
      <c r="H18" s="53">
        <f t="shared" si="4"/>
        <v>0</v>
      </c>
      <c r="I18" s="38"/>
      <c r="J18" s="56">
        <f t="shared" si="0"/>
        <v>0</v>
      </c>
      <c r="K18" s="57">
        <f t="shared" si="5"/>
        <v>0</v>
      </c>
      <c r="L18" s="39">
        <f t="shared" si="1"/>
        <v>0</v>
      </c>
      <c r="M18" s="84"/>
      <c r="N18" s="87"/>
    </row>
    <row r="19" spans="2:17" ht="20.100000000000001" customHeight="1" x14ac:dyDescent="0.2">
      <c r="B19" s="16" t="s">
        <v>43</v>
      </c>
      <c r="C19" s="14">
        <v>1</v>
      </c>
      <c r="D19" s="18">
        <f t="shared" si="2"/>
        <v>380</v>
      </c>
      <c r="E19" s="81"/>
      <c r="F19" s="54">
        <f t="shared" si="3"/>
        <v>0</v>
      </c>
      <c r="G19" s="37">
        <v>111000</v>
      </c>
      <c r="H19" s="53">
        <f t="shared" si="4"/>
        <v>0</v>
      </c>
      <c r="I19" s="38"/>
      <c r="J19" s="56">
        <f t="shared" si="0"/>
        <v>0</v>
      </c>
      <c r="K19" s="57">
        <f t="shared" si="5"/>
        <v>0</v>
      </c>
      <c r="L19" s="39">
        <f t="shared" si="1"/>
        <v>0</v>
      </c>
      <c r="M19" s="84"/>
      <c r="N19" s="87"/>
    </row>
    <row r="20" spans="2:17" ht="20.100000000000001" customHeight="1" x14ac:dyDescent="0.2">
      <c r="B20" s="17"/>
      <c r="C20" s="14">
        <v>2</v>
      </c>
      <c r="D20" s="18">
        <f t="shared" si="2"/>
        <v>380</v>
      </c>
      <c r="E20" s="81"/>
      <c r="F20" s="54">
        <f t="shared" si="3"/>
        <v>0</v>
      </c>
      <c r="G20" s="37">
        <v>93000</v>
      </c>
      <c r="H20" s="53">
        <f t="shared" si="4"/>
        <v>0</v>
      </c>
      <c r="I20" s="38"/>
      <c r="J20" s="56">
        <f t="shared" si="0"/>
        <v>0</v>
      </c>
      <c r="K20" s="57">
        <f t="shared" si="5"/>
        <v>0</v>
      </c>
      <c r="L20" s="39">
        <f t="shared" si="1"/>
        <v>0</v>
      </c>
      <c r="M20" s="84"/>
      <c r="N20" s="87"/>
    </row>
    <row r="21" spans="2:17" ht="20.100000000000001" customHeight="1" x14ac:dyDescent="0.2">
      <c r="B21" s="13"/>
      <c r="C21" s="14">
        <v>3</v>
      </c>
      <c r="D21" s="15">
        <f t="shared" si="2"/>
        <v>380</v>
      </c>
      <c r="E21" s="81"/>
      <c r="F21" s="53">
        <f t="shared" si="3"/>
        <v>0</v>
      </c>
      <c r="G21" s="35">
        <v>83000</v>
      </c>
      <c r="H21" s="53">
        <f t="shared" si="4"/>
        <v>0</v>
      </c>
      <c r="I21" s="36"/>
      <c r="J21" s="56">
        <f t="shared" si="0"/>
        <v>0</v>
      </c>
      <c r="K21" s="57">
        <f>H21+J21</f>
        <v>0</v>
      </c>
      <c r="L21" s="39">
        <f t="shared" si="1"/>
        <v>0</v>
      </c>
      <c r="M21" s="84"/>
      <c r="N21" s="87"/>
      <c r="P21" s="19"/>
    </row>
    <row r="22" spans="2:17" ht="20.100000000000001" customHeight="1" x14ac:dyDescent="0.2">
      <c r="B22" s="13"/>
      <c r="C22" s="14">
        <v>4</v>
      </c>
      <c r="D22" s="15">
        <f t="shared" si="2"/>
        <v>380</v>
      </c>
      <c r="E22" s="81"/>
      <c r="F22" s="53">
        <f t="shared" si="3"/>
        <v>0</v>
      </c>
      <c r="G22" s="35">
        <v>67000</v>
      </c>
      <c r="H22" s="53">
        <f t="shared" si="4"/>
        <v>0</v>
      </c>
      <c r="I22" s="36"/>
      <c r="J22" s="56">
        <f t="shared" si="0"/>
        <v>0</v>
      </c>
      <c r="K22" s="57">
        <f>H22+J22</f>
        <v>0</v>
      </c>
      <c r="L22" s="39">
        <f t="shared" si="1"/>
        <v>0</v>
      </c>
      <c r="M22" s="84"/>
      <c r="N22" s="87"/>
    </row>
    <row r="23" spans="2:17" ht="20.100000000000001" customHeight="1" thickBot="1" x14ac:dyDescent="0.25">
      <c r="B23" s="13"/>
      <c r="C23" s="14">
        <v>5</v>
      </c>
      <c r="D23" s="15">
        <f t="shared" si="2"/>
        <v>380</v>
      </c>
      <c r="E23" s="82"/>
      <c r="F23" s="53">
        <f t="shared" si="3"/>
        <v>0</v>
      </c>
      <c r="G23" s="35">
        <v>74000</v>
      </c>
      <c r="H23" s="53">
        <f t="shared" si="4"/>
        <v>0</v>
      </c>
      <c r="I23" s="36"/>
      <c r="J23" s="55">
        <f t="shared" si="0"/>
        <v>0</v>
      </c>
      <c r="K23" s="57">
        <f>H23+J23</f>
        <v>0</v>
      </c>
      <c r="L23" s="39">
        <f t="shared" si="1"/>
        <v>0</v>
      </c>
      <c r="M23" s="85"/>
      <c r="N23" s="88"/>
    </row>
    <row r="24" spans="2:17" ht="20.100000000000001" customHeight="1" thickTop="1" x14ac:dyDescent="0.15">
      <c r="B24" s="20" t="s">
        <v>27</v>
      </c>
      <c r="C24" s="21"/>
      <c r="D24" s="22"/>
      <c r="E24" s="34"/>
      <c r="F24" s="40"/>
      <c r="G24" s="43">
        <f>SUM(G12:G23)</f>
        <v>811000</v>
      </c>
      <c r="H24" s="41"/>
      <c r="I24" s="43">
        <f>SUM(I12:I23)</f>
        <v>383000</v>
      </c>
      <c r="J24" s="41"/>
      <c r="K24" s="40"/>
      <c r="L24" s="42"/>
      <c r="M24" s="23">
        <f>SUM(L12:L23)</f>
        <v>0</v>
      </c>
      <c r="N24" s="24">
        <f>ROUNDUP(M24/(1+N25),0)</f>
        <v>0</v>
      </c>
    </row>
    <row r="25" spans="2:17" ht="20.100000000000001" customHeight="1" x14ac:dyDescent="0.15">
      <c r="B25" s="25"/>
      <c r="M25" s="52" t="s">
        <v>41</v>
      </c>
      <c r="N25" s="59">
        <v>0.1</v>
      </c>
      <c r="P25" s="60"/>
    </row>
    <row r="26" spans="2:17" s="1" customFormat="1" ht="12" customHeight="1" x14ac:dyDescent="0.15">
      <c r="B26" s="1" t="s">
        <v>1</v>
      </c>
      <c r="P26" s="61"/>
    </row>
    <row r="27" spans="2:17" s="1" customFormat="1" ht="18" customHeight="1" x14ac:dyDescent="0.15">
      <c r="C27" s="1" t="s">
        <v>2</v>
      </c>
      <c r="Q27" s="26"/>
    </row>
    <row r="28" spans="2:17" s="1" customFormat="1" ht="18" customHeight="1" x14ac:dyDescent="0.15">
      <c r="C28" s="1" t="s">
        <v>3</v>
      </c>
      <c r="Q28" s="27"/>
    </row>
    <row r="29" spans="2:17" s="1" customFormat="1" ht="18" customHeight="1" x14ac:dyDescent="0.15">
      <c r="C29" s="1" t="s">
        <v>37</v>
      </c>
    </row>
    <row r="30" spans="2:17" s="1" customFormat="1" ht="18" customHeight="1" x14ac:dyDescent="0.15">
      <c r="C30" s="1" t="s">
        <v>39</v>
      </c>
    </row>
    <row r="31" spans="2:17" s="1" customFormat="1" ht="18" customHeight="1" x14ac:dyDescent="0.15">
      <c r="C31" s="1" t="s">
        <v>38</v>
      </c>
    </row>
    <row r="32" spans="2:17" ht="18" customHeight="1" x14ac:dyDescent="0.15">
      <c r="C32" s="3" t="s">
        <v>36</v>
      </c>
    </row>
    <row r="33" spans="3:3" ht="14.25" x14ac:dyDescent="0.15">
      <c r="C33" s="19"/>
    </row>
  </sheetData>
  <sheetProtection algorithmName="SHA-512" hashValue="L+B+xUd8UsSRKAVZS3IJKdGMcLi/AXzlC1I5VFwBQpJ7eqnm+Kd/7FZsUKh3ED20pMUSOUd6kOnBHnIaWTlE3Q==" saltValue="y9RXYEEsUO1iJC3y1U401A==" spinCount="100000" sheet="1" selectLockedCells="1"/>
  <mergeCells count="18">
    <mergeCell ref="E12:E23"/>
    <mergeCell ref="M12:M23"/>
    <mergeCell ref="N12:N23"/>
    <mergeCell ref="M8:M10"/>
    <mergeCell ref="K9:K10"/>
    <mergeCell ref="N8:N9"/>
    <mergeCell ref="K3:L3"/>
    <mergeCell ref="K4:L4"/>
    <mergeCell ref="K5:K6"/>
    <mergeCell ref="B8:C10"/>
    <mergeCell ref="D8:F8"/>
    <mergeCell ref="G8:J8"/>
    <mergeCell ref="L8:L10"/>
    <mergeCell ref="D9:D10"/>
    <mergeCell ref="E9:E10"/>
    <mergeCell ref="F9:F10"/>
    <mergeCell ref="G9:H9"/>
    <mergeCell ref="I9:J9"/>
  </mergeCells>
  <phoneticPr fontId="7"/>
  <printOptions horizontalCentered="1"/>
  <pageMargins left="0.39370078740157483" right="0.39370078740157483" top="0.59055118110236227" bottom="0.39370078740157483" header="0.51181102362204722" footer="0.51181102362204722"/>
  <pageSetup paperSize="9" scale="81" orientation="landscape" cellComments="asDisplayed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名知 裕生</cp:lastModifiedBy>
  <cp:lastPrinted>2019-02-22T00:10:49Z</cp:lastPrinted>
  <dcterms:created xsi:type="dcterms:W3CDTF">2017-06-08T05:05:27Z</dcterms:created>
  <dcterms:modified xsi:type="dcterms:W3CDTF">2020-02-26T02:45:47Z</dcterms:modified>
</cp:coreProperties>
</file>